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75" windowWidth="14115" windowHeight="7995"/>
  </bookViews>
  <sheets>
    <sheet name="calendario base mensual egresos" sheetId="1" r:id="rId1"/>
  </sheets>
  <calcPr calcId="144525"/>
</workbook>
</file>

<file path=xl/calcChain.xml><?xml version="1.0" encoding="utf-8"?>
<calcChain xmlns="http://schemas.openxmlformats.org/spreadsheetml/2006/main">
  <c r="C4" i="1" l="1"/>
  <c r="D4" i="1"/>
  <c r="E4" i="1"/>
  <c r="F4" i="1"/>
  <c r="G4" i="1"/>
  <c r="H4" i="1"/>
  <c r="I4" i="1"/>
  <c r="J4" i="1"/>
  <c r="K4" i="1"/>
  <c r="L4" i="1"/>
  <c r="M4" i="1"/>
  <c r="N4" i="1"/>
  <c r="B4" i="1"/>
  <c r="I7" i="1" l="1"/>
  <c r="H7" i="1"/>
  <c r="G7" i="1"/>
  <c r="F7" i="1"/>
  <c r="E7" i="1"/>
  <c r="E5" i="1" s="1"/>
  <c r="D7" i="1"/>
  <c r="C7" i="1"/>
  <c r="C37" i="1"/>
  <c r="D55" i="1"/>
  <c r="J55" i="1"/>
  <c r="K55" i="1"/>
  <c r="C57" i="1"/>
  <c r="D57" i="1"/>
  <c r="E57" i="1"/>
  <c r="F57" i="1"/>
  <c r="G57" i="1"/>
  <c r="H57" i="1"/>
  <c r="I57" i="1"/>
  <c r="J57" i="1"/>
  <c r="K57" i="1"/>
  <c r="L57" i="1"/>
  <c r="M57" i="1"/>
  <c r="N57" i="1"/>
  <c r="F65" i="1"/>
  <c r="D23" i="1"/>
  <c r="N69" i="1"/>
  <c r="C69" i="1"/>
  <c r="D69" i="1"/>
  <c r="E69" i="1"/>
  <c r="F69" i="1"/>
  <c r="G69" i="1"/>
  <c r="H69" i="1"/>
  <c r="I69" i="1"/>
  <c r="J69" i="1"/>
  <c r="K69" i="1"/>
  <c r="L69" i="1"/>
  <c r="M69" i="1"/>
  <c r="C65" i="1"/>
  <c r="D65" i="1"/>
  <c r="E65" i="1"/>
  <c r="G65" i="1"/>
  <c r="H65" i="1"/>
  <c r="I65" i="1"/>
  <c r="J65" i="1"/>
  <c r="K65" i="1"/>
  <c r="L65" i="1"/>
  <c r="M65" i="1"/>
  <c r="N65" i="1"/>
  <c r="C53" i="1"/>
  <c r="D53" i="1"/>
  <c r="E53" i="1"/>
  <c r="F53" i="1"/>
  <c r="G53" i="1"/>
  <c r="H53" i="1"/>
  <c r="I53" i="1"/>
  <c r="J53" i="1"/>
  <c r="K53" i="1"/>
  <c r="L53" i="1"/>
  <c r="M53" i="1"/>
  <c r="N53" i="1"/>
  <c r="C43" i="1"/>
  <c r="D43" i="1"/>
  <c r="E43" i="1"/>
  <c r="F43" i="1"/>
  <c r="G43" i="1"/>
  <c r="H43" i="1"/>
  <c r="I43" i="1"/>
  <c r="J43" i="1"/>
  <c r="K43" i="1"/>
  <c r="L43" i="1"/>
  <c r="M43" i="1"/>
  <c r="N43" i="1"/>
  <c r="C33" i="1"/>
  <c r="D33" i="1"/>
  <c r="E33" i="1"/>
  <c r="F33" i="1"/>
  <c r="G33" i="1"/>
  <c r="H33" i="1"/>
  <c r="I33" i="1"/>
  <c r="J33" i="1"/>
  <c r="K33" i="1"/>
  <c r="L33" i="1"/>
  <c r="M33" i="1"/>
  <c r="N33" i="1"/>
  <c r="C23" i="1"/>
  <c r="E23" i="1"/>
  <c r="F23" i="1"/>
  <c r="G23" i="1"/>
  <c r="H23" i="1"/>
  <c r="I23" i="1"/>
  <c r="J23" i="1"/>
  <c r="K23" i="1"/>
  <c r="L23" i="1"/>
  <c r="M23" i="1"/>
  <c r="N23" i="1"/>
  <c r="C13" i="1"/>
  <c r="D13" i="1"/>
  <c r="E13" i="1"/>
  <c r="F13" i="1"/>
  <c r="G13" i="1"/>
  <c r="H13" i="1"/>
  <c r="I13" i="1"/>
  <c r="J13" i="1"/>
  <c r="K13" i="1"/>
  <c r="L13" i="1"/>
  <c r="M13" i="1"/>
  <c r="N13" i="1"/>
  <c r="C5" i="1"/>
  <c r="D5" i="1"/>
  <c r="F5" i="1"/>
  <c r="G5" i="1"/>
  <c r="H5" i="1"/>
  <c r="I5" i="1"/>
  <c r="J5" i="1"/>
  <c r="K5" i="1"/>
  <c r="L5" i="1"/>
  <c r="M5" i="1"/>
  <c r="N5" i="1"/>
  <c r="B69" i="1" l="1"/>
  <c r="B65" i="1"/>
  <c r="B57" i="1"/>
  <c r="B53" i="1"/>
  <c r="B43" i="1"/>
  <c r="B33" i="1"/>
  <c r="B23" i="1"/>
  <c r="B13" i="1"/>
  <c r="B5" i="1"/>
</calcChain>
</file>

<file path=xl/sharedStrings.xml><?xml version="1.0" encoding="utf-8"?>
<sst xmlns="http://schemas.openxmlformats.org/spreadsheetml/2006/main" count="88" uniqueCount="88">
  <si>
    <t>Municipio de Los Reyes, Michoacán Calendario de Ingresos del Ejercicio Fiscal 2016</t>
  </si>
  <si>
    <t>Calendario de Presupuesto de Egresos del Ejercicio Fiscal 2016</t>
  </si>
  <si>
    <t>Anual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</si>
  <si>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</si>
  <si>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</si>
  <si>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</si>
  <si>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</si>
  <si>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</si>
  <si>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</si>
  <si>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</si>
  <si>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</si>
  <si>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</si>
  <si>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</si>
  <si>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</si>
  <si>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</si>
  <si>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</si>
  <si>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</si>
  <si>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</si>
  <si>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</si>
  <si>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</si>
  <si>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</si>
  <si>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</si>
  <si>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</si>
  <si>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</si>
  <si>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</si>
  <si>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</si>
  <si>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</si>
  <si>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</si>
  <si>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</si>
  <si>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</si>
  <si>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</si>
  <si>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</si>
  <si>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</si>
  <si>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</si>
  <si>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</si>
  <si>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</si>
  <si>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</si>
  <si>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</si>
  <si>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</si>
  <si>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</si>
  <si>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</si>
  <si>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</si>
  <si>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</si>
  <si>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</si>
  <si>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</si>
  <si>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</si>
  <si>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</si>
  <si>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</si>
  <si>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</si>
  <si>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</si>
  <si>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</si>
  <si>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</si>
  <si>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</si>
  <si>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</si>
  <si>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</si>
  <si>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</si>
  <si>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</si>
  <si>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</si>
  <si>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</si>
  <si>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</si>
  <si>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</si>
  <si>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</si>
  <si>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</si>
  <si>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</si>
  <si>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</si>
  <si>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Publico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</si>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</sst>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000000"/>
      <name val="Arial"/>
      <family val="2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1"/>
      <color rgb="FF000000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3">
    <xf numFmtId="0" fontId="0" fillId="0" borderId="0" xfId="0"/>
    <xf numFmtId="0" fontId="1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justify" vertical="center" wrapText="1"/>
    </xf>
    <xf numFmtId="0" fontId="0" fillId="2" borderId="0" xfId="0" applyFill="1"/>
    <xf numFmtId="0" fontId="1" fillId="0" borderId="13" xfId="0" applyFont="1" applyBorder="1" applyAlignment="1">
      <alignment horizontal="justify" vertical="center" wrapText="1"/>
    </xf>
    <xf numFmtId="0" fontId="1" fillId="2" borderId="13" xfId="0" applyFont="1" applyFill="1" applyBorder="1" applyAlignment="1">
      <alignment horizontal="justify" vertical="center" wrapText="1"/>
    </xf>
    <xf numFmtId="0" fontId="1" fillId="2" borderId="14" xfId="0" applyFont="1" applyFill="1" applyBorder="1" applyAlignment="1">
      <alignment horizontal="justify" vertical="center" wrapText="1"/>
    </xf>
    <xf numFmtId="8" fontId="4" fillId="0" borderId="12" xfId="0" applyNumberFormat="1" applyFont="1" applyBorder="1" applyAlignment="1">
      <alignment vertical="center" wrapText="1"/>
    </xf>
    <xf numFmtId="164" fontId="4" fillId="0" borderId="12" xfId="1" applyNumberFormat="1" applyFont="1" applyBorder="1" applyAlignment="1">
      <alignment vertical="center" wrapText="1"/>
    </xf>
    <xf numFmtId="44" fontId="4" fillId="0" borderId="12" xfId="0" applyNumberFormat="1" applyFont="1" applyBorder="1" applyAlignment="1">
      <alignment vertical="center" wrapText="1"/>
    </xf>
    <xf numFmtId="8" fontId="5" fillId="2" borderId="12" xfId="0" applyNumberFormat="1" applyFont="1" applyFill="1" applyBorder="1" applyAlignment="1">
      <alignment vertical="center" wrapText="1"/>
    </xf>
    <xf numFmtId="44" fontId="5" fillId="2" borderId="12" xfId="0" applyNumberFormat="1" applyFont="1" applyFill="1" applyBorder="1" applyAlignment="1">
      <alignment vertical="center" wrapText="1"/>
    </xf>
    <xf numFmtId="8" fontId="6" fillId="0" borderId="0" xfId="0" applyNumberFormat="1" applyFont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8" fontId="2" fillId="0" borderId="10" xfId="0" applyNumberFormat="1" applyFont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6"/>
  <sheetViews>
    <sheetView tabSelected="1" workbookViewId="0">
      <selection activeCell="B4" sqref="B4:N4"/>
    </sheetView>
  </sheetViews>
  <sheetFormatPr baseColWidth="10" defaultRowHeight="15" x14ac:dyDescent="0.25"/>
  <cols>
    <col min="1" max="1" width="52.7109375" customWidth="1"/>
    <col min="2" max="2" width="16.5703125" bestFit="1" customWidth="1"/>
    <col min="3" max="4" width="15.28515625" bestFit="1" customWidth="1"/>
    <col min="5" max="5" width="14.140625" bestFit="1" customWidth="1"/>
    <col min="6" max="6" width="15.28515625" bestFit="1" customWidth="1"/>
    <col min="7" max="7" width="14.140625" bestFit="1" customWidth="1"/>
    <col min="8" max="8" width="15.85546875" customWidth="1"/>
    <col min="9" max="9" width="14.140625" customWidth="1"/>
    <col min="10" max="10" width="14.140625" bestFit="1" customWidth="1"/>
    <col min="11" max="11" width="15.28515625" bestFit="1" customWidth="1"/>
    <col min="12" max="13" width="14.140625" bestFit="1" customWidth="1"/>
    <col min="14" max="14" width="15.28515625" bestFit="1" customWidth="1"/>
  </cols>
  <sheetData>
    <row r="1" spans="1:14" ht="15.75" thickBot="1" x14ac:dyDescent="0.3">
      <c r="A1" s="16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8"/>
    </row>
    <row r="2" spans="1:14" ht="15.75" thickBot="1" x14ac:dyDescent="0.3">
      <c r="A2" s="19" t="s">
        <v>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1"/>
    </row>
    <row r="3" spans="1:14" ht="29.25" thickBot="1" x14ac:dyDescent="0.3">
      <c r="A3" s="1"/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3" t="s">
        <v>14</v>
      </c>
    </row>
    <row r="4" spans="1:14" ht="15.75" thickBot="1" x14ac:dyDescent="0.3">
      <c r="A4" s="4" t="s">
        <v>15</v>
      </c>
      <c r="B4" s="22">
        <f>B5+B13+B23+B33+B43+B43+B53+B69</f>
        <v>181767235.68000001</v>
      </c>
      <c r="C4" s="22">
        <f t="shared" ref="C4:N4" si="0">C5+C13+C23+C33+C43+C43+C53+C69</f>
        <v>14982009.91</v>
      </c>
      <c r="D4" s="22">
        <f t="shared" si="0"/>
        <v>9525989.7300000004</v>
      </c>
      <c r="E4" s="22">
        <f t="shared" si="0"/>
        <v>12690280.219999999</v>
      </c>
      <c r="F4" s="22">
        <f t="shared" si="0"/>
        <v>9989407.9199999981</v>
      </c>
      <c r="G4" s="22">
        <f t="shared" si="0"/>
        <v>10255669.25</v>
      </c>
      <c r="H4" s="22">
        <f t="shared" si="0"/>
        <v>11392203.589999998</v>
      </c>
      <c r="I4" s="22">
        <f t="shared" si="0"/>
        <v>10702320.710000001</v>
      </c>
      <c r="J4" s="22">
        <f t="shared" si="0"/>
        <v>13113462.66</v>
      </c>
      <c r="K4" s="22">
        <f t="shared" si="0"/>
        <v>31642145.560000002</v>
      </c>
      <c r="L4" s="22">
        <f t="shared" si="0"/>
        <v>10133178.859999999</v>
      </c>
      <c r="M4" s="22">
        <f t="shared" si="0"/>
        <v>12456044.870000001</v>
      </c>
      <c r="N4" s="22">
        <f t="shared" si="0"/>
        <v>46854617.640000001</v>
      </c>
    </row>
    <row r="5" spans="1:14" s="6" customFormat="1" x14ac:dyDescent="0.25">
      <c r="A5" s="5" t="s">
        <v>16</v>
      </c>
      <c r="B5" s="13">
        <f>B6+B7+B8+B9+B10+B11+B12</f>
        <v>64484447.619999997</v>
      </c>
      <c r="C5" s="13">
        <f t="shared" ref="C5:N5" si="1">C6+C7+C8+C9+C10+C11+C12</f>
        <v>7201933.2599999998</v>
      </c>
      <c r="D5" s="13">
        <f t="shared" si="1"/>
        <v>4590833.9000000004</v>
      </c>
      <c r="E5" s="13">
        <f t="shared" si="1"/>
        <v>4565923.3599999994</v>
      </c>
      <c r="F5" s="13">
        <f t="shared" si="1"/>
        <v>5305042.09</v>
      </c>
      <c r="G5" s="13">
        <f t="shared" si="1"/>
        <v>4926490.43</v>
      </c>
      <c r="H5" s="13">
        <f t="shared" si="1"/>
        <v>6041435.2699999996</v>
      </c>
      <c r="I5" s="13">
        <f t="shared" si="1"/>
        <v>4535068.05</v>
      </c>
      <c r="J5" s="13">
        <f t="shared" si="1"/>
        <v>4314289.2300000004</v>
      </c>
      <c r="K5" s="13">
        <f t="shared" si="1"/>
        <v>4295853.34</v>
      </c>
      <c r="L5" s="13">
        <f t="shared" si="1"/>
        <v>5282650.6100000003</v>
      </c>
      <c r="M5" s="13">
        <f t="shared" si="1"/>
        <v>4075255.49</v>
      </c>
      <c r="N5" s="13">
        <f t="shared" si="1"/>
        <v>9349672.5899999999</v>
      </c>
    </row>
    <row r="6" spans="1:14" x14ac:dyDescent="0.25">
      <c r="A6" s="7" t="s">
        <v>17</v>
      </c>
      <c r="B6" s="10">
        <v>36227057.719999999</v>
      </c>
      <c r="C6" s="10">
        <v>2354585.87</v>
      </c>
      <c r="D6" s="10">
        <v>2150953</v>
      </c>
      <c r="E6" s="10">
        <v>2352456.5499999998</v>
      </c>
      <c r="F6" s="10">
        <v>2789268</v>
      </c>
      <c r="G6" s="10">
        <v>2458141.66</v>
      </c>
      <c r="H6" s="10">
        <v>2583636</v>
      </c>
      <c r="I6" s="10">
        <v>2611930.59</v>
      </c>
      <c r="J6" s="10">
        <v>2525195.9900000002</v>
      </c>
      <c r="K6" s="10">
        <v>2789340</v>
      </c>
      <c r="L6" s="10">
        <v>2621787.3199999998</v>
      </c>
      <c r="M6" s="10">
        <v>2600835</v>
      </c>
      <c r="N6" s="10">
        <v>2863019.32</v>
      </c>
    </row>
    <row r="7" spans="1:14" x14ac:dyDescent="0.25">
      <c r="A7" s="7" t="s">
        <v>18</v>
      </c>
      <c r="B7" s="10">
        <v>12190000</v>
      </c>
      <c r="C7" s="10">
        <f>1000000+922244.7</f>
        <v>1922244.7</v>
      </c>
      <c r="D7" s="10">
        <f>1000000+722260.2</f>
        <v>1722260.2</v>
      </c>
      <c r="E7" s="10">
        <f>1000000+753058.84</f>
        <v>1753058.8399999999</v>
      </c>
      <c r="F7" s="10">
        <f>1000000+816197</f>
        <v>1816197</v>
      </c>
      <c r="G7" s="10">
        <f>1000000+653139</f>
        <v>1653139</v>
      </c>
      <c r="H7" s="10">
        <f>1000000+886101.58</f>
        <v>1886101.58</v>
      </c>
      <c r="I7" s="10">
        <f>584389.65+700599.36</f>
        <v>1284989.01</v>
      </c>
      <c r="J7" s="10">
        <v>822948.86</v>
      </c>
      <c r="K7" s="10">
        <v>776442</v>
      </c>
      <c r="L7" s="10">
        <v>713469</v>
      </c>
      <c r="M7" s="10">
        <v>844589.27</v>
      </c>
      <c r="N7" s="10">
        <v>963591.49</v>
      </c>
    </row>
    <row r="8" spans="1:14" x14ac:dyDescent="0.25">
      <c r="A8" s="7" t="s">
        <v>19</v>
      </c>
      <c r="B8" s="10">
        <v>14732741.9</v>
      </c>
      <c r="C8" s="10">
        <v>2350998.69</v>
      </c>
      <c r="D8" s="10">
        <v>434481.9</v>
      </c>
      <c r="E8" s="10">
        <v>450407.97</v>
      </c>
      <c r="F8" s="10">
        <v>565656.09</v>
      </c>
      <c r="G8" s="10">
        <v>756529.77</v>
      </c>
      <c r="H8" s="10">
        <v>1398519.1</v>
      </c>
      <c r="I8" s="10">
        <v>590165.36</v>
      </c>
      <c r="J8" s="10">
        <v>251056.38</v>
      </c>
      <c r="K8" s="10">
        <v>561686.18000000005</v>
      </c>
      <c r="L8" s="10">
        <v>679004.87</v>
      </c>
      <c r="M8" s="10">
        <v>573485.77</v>
      </c>
      <c r="N8" s="10">
        <v>5281573.42</v>
      </c>
    </row>
    <row r="9" spans="1:14" x14ac:dyDescent="0.25">
      <c r="A9" s="7" t="s">
        <v>20</v>
      </c>
      <c r="B9" s="10">
        <v>440648</v>
      </c>
      <c r="C9" s="12">
        <v>0</v>
      </c>
      <c r="D9" s="12">
        <v>0</v>
      </c>
      <c r="E9" s="12">
        <v>0</v>
      </c>
      <c r="F9" s="10">
        <v>71497</v>
      </c>
      <c r="G9" s="10">
        <v>32000</v>
      </c>
      <c r="H9" s="10">
        <v>164418.59</v>
      </c>
      <c r="I9" s="10">
        <v>33957.089999999997</v>
      </c>
      <c r="J9" s="10">
        <v>632300</v>
      </c>
      <c r="K9" s="10">
        <v>69640.399999999994</v>
      </c>
      <c r="L9" s="10">
        <v>47889.68</v>
      </c>
      <c r="M9" s="10">
        <v>1345.45</v>
      </c>
      <c r="N9" s="10">
        <v>139508.70000000001</v>
      </c>
    </row>
    <row r="10" spans="1:14" x14ac:dyDescent="0.25">
      <c r="A10" s="7" t="s">
        <v>21</v>
      </c>
      <c r="B10" s="11">
        <v>894000</v>
      </c>
      <c r="C10" s="10">
        <v>574104</v>
      </c>
      <c r="D10" s="10">
        <v>283138.8</v>
      </c>
      <c r="E10" s="10">
        <v>10000</v>
      </c>
      <c r="F10" s="10">
        <v>62424</v>
      </c>
      <c r="G10" s="10">
        <v>26680</v>
      </c>
      <c r="H10" s="10">
        <v>8760</v>
      </c>
      <c r="I10" s="10">
        <v>14026</v>
      </c>
      <c r="J10" s="10">
        <v>82788</v>
      </c>
      <c r="K10" s="10">
        <v>98744.76</v>
      </c>
      <c r="L10" s="10">
        <v>1220499.74</v>
      </c>
      <c r="M10" s="10">
        <v>55000</v>
      </c>
      <c r="N10" s="10">
        <v>101979.66</v>
      </c>
    </row>
    <row r="11" spans="1:14" x14ac:dyDescent="0.25">
      <c r="A11" s="7" t="s">
        <v>22</v>
      </c>
      <c r="B11" s="12">
        <v>0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</row>
    <row r="12" spans="1:14" x14ac:dyDescent="0.25">
      <c r="A12" s="7" t="s">
        <v>23</v>
      </c>
      <c r="B12" s="12">
        <v>0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</row>
    <row r="13" spans="1:14" s="6" customFormat="1" x14ac:dyDescent="0.25">
      <c r="A13" s="8" t="s">
        <v>24</v>
      </c>
      <c r="B13" s="13">
        <f>B14+B15+B16+B17+B18+B19+B20+B21+B22</f>
        <v>12165999.82</v>
      </c>
      <c r="C13" s="13">
        <f t="shared" ref="C13:N13" si="2">C14+C15+C16+C17+C18+C19+C20+C21+C22</f>
        <v>751352.44000000006</v>
      </c>
      <c r="D13" s="13">
        <f t="shared" si="2"/>
        <v>745262.58000000007</v>
      </c>
      <c r="E13" s="13">
        <f t="shared" si="2"/>
        <v>1390642.8800000001</v>
      </c>
      <c r="F13" s="13">
        <f t="shared" si="2"/>
        <v>1167867.72</v>
      </c>
      <c r="G13" s="13">
        <f t="shared" si="2"/>
        <v>1019748.03</v>
      </c>
      <c r="H13" s="13">
        <f t="shared" si="2"/>
        <v>1078519.49</v>
      </c>
      <c r="I13" s="13">
        <f t="shared" si="2"/>
        <v>1292270.28</v>
      </c>
      <c r="J13" s="13">
        <f t="shared" si="2"/>
        <v>802588.15999999992</v>
      </c>
      <c r="K13" s="13">
        <f t="shared" si="2"/>
        <v>1710783.6400000001</v>
      </c>
      <c r="L13" s="13">
        <f t="shared" si="2"/>
        <v>1011836.14</v>
      </c>
      <c r="M13" s="13">
        <f t="shared" si="2"/>
        <v>1140605.8399999999</v>
      </c>
      <c r="N13" s="13">
        <f t="shared" si="2"/>
        <v>2673697.11</v>
      </c>
    </row>
    <row r="14" spans="1:14" ht="28.5" x14ac:dyDescent="0.25">
      <c r="A14" s="7" t="s">
        <v>25</v>
      </c>
      <c r="B14" s="10">
        <v>1004699.96</v>
      </c>
      <c r="C14" s="10">
        <v>74475.649999999994</v>
      </c>
      <c r="D14" s="10">
        <v>60827.09</v>
      </c>
      <c r="E14" s="10">
        <v>62640.94</v>
      </c>
      <c r="F14" s="10">
        <v>72587.33</v>
      </c>
      <c r="G14" s="10">
        <v>75595.88</v>
      </c>
      <c r="H14" s="10">
        <v>67825.48</v>
      </c>
      <c r="I14" s="10">
        <v>164833.19</v>
      </c>
      <c r="J14" s="10">
        <v>73636.759999999995</v>
      </c>
      <c r="K14" s="10">
        <v>66674.62</v>
      </c>
      <c r="L14" s="10">
        <v>34371.480000000003</v>
      </c>
      <c r="M14" s="10">
        <v>71006.42</v>
      </c>
      <c r="N14" s="10">
        <v>132101.95000000001</v>
      </c>
    </row>
    <row r="15" spans="1:14" x14ac:dyDescent="0.25">
      <c r="A15" s="7" t="s">
        <v>26</v>
      </c>
      <c r="B15" s="10">
        <v>538299.76</v>
      </c>
      <c r="C15" s="10">
        <v>8520.89</v>
      </c>
      <c r="D15" s="10">
        <v>13225.6</v>
      </c>
      <c r="E15" s="10">
        <v>45184.78</v>
      </c>
      <c r="F15" s="10">
        <v>8772.2199999999993</v>
      </c>
      <c r="G15" s="10">
        <v>12766.53</v>
      </c>
      <c r="H15" s="10">
        <v>9698.83</v>
      </c>
      <c r="I15" s="10">
        <v>14454.96</v>
      </c>
      <c r="J15" s="10">
        <v>13362.84</v>
      </c>
      <c r="K15" s="10">
        <v>4084.92</v>
      </c>
      <c r="L15" s="10">
        <v>46845.75</v>
      </c>
      <c r="M15" s="10">
        <v>17023.46</v>
      </c>
      <c r="N15" s="10">
        <v>51449.25</v>
      </c>
    </row>
    <row r="16" spans="1:14" ht="28.5" x14ac:dyDescent="0.25">
      <c r="A16" s="7" t="s">
        <v>27</v>
      </c>
      <c r="B16" s="12">
        <v>0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0">
        <v>0</v>
      </c>
      <c r="N16" s="10">
        <v>0</v>
      </c>
    </row>
    <row r="17" spans="1:14" ht="21" customHeight="1" x14ac:dyDescent="0.25">
      <c r="A17" s="7" t="s">
        <v>28</v>
      </c>
      <c r="B17" s="10">
        <v>414500.04</v>
      </c>
      <c r="C17" s="10">
        <v>76751.61</v>
      </c>
      <c r="D17" s="10">
        <v>15025.1</v>
      </c>
      <c r="E17" s="10">
        <v>106181.17</v>
      </c>
      <c r="F17" s="10">
        <v>782</v>
      </c>
      <c r="G17" s="10">
        <v>78679.87</v>
      </c>
      <c r="H17" s="10">
        <v>68173.94</v>
      </c>
      <c r="I17" s="10">
        <v>60962.94</v>
      </c>
      <c r="J17" s="12">
        <v>0</v>
      </c>
      <c r="K17" s="10">
        <v>121906.89</v>
      </c>
      <c r="L17" s="10">
        <v>8289.08</v>
      </c>
      <c r="M17" s="10">
        <v>1427.56</v>
      </c>
      <c r="N17" s="10">
        <v>219734.63</v>
      </c>
    </row>
    <row r="18" spans="1:14" x14ac:dyDescent="0.25">
      <c r="A18" s="7" t="s">
        <v>29</v>
      </c>
      <c r="B18" s="10">
        <v>2567799.84</v>
      </c>
      <c r="C18" s="10">
        <v>102087.47</v>
      </c>
      <c r="D18" s="10">
        <v>110672</v>
      </c>
      <c r="E18" s="10">
        <v>153114.66</v>
      </c>
      <c r="F18" s="10">
        <v>284755.61</v>
      </c>
      <c r="G18" s="10">
        <v>133890.98000000001</v>
      </c>
      <c r="H18" s="10">
        <v>123725.97</v>
      </c>
      <c r="I18" s="10">
        <v>71446.070000000007</v>
      </c>
      <c r="J18" s="10">
        <v>48396.54</v>
      </c>
      <c r="K18" s="10">
        <v>165484.71</v>
      </c>
      <c r="L18" s="10">
        <v>218270.64</v>
      </c>
      <c r="M18" s="10">
        <v>92482.240000000005</v>
      </c>
      <c r="N18" s="10">
        <v>158895.44</v>
      </c>
    </row>
    <row r="19" spans="1:14" x14ac:dyDescent="0.25">
      <c r="A19" s="7" t="s">
        <v>30</v>
      </c>
      <c r="B19" s="10">
        <v>3927500.04</v>
      </c>
      <c r="C19" s="10">
        <v>399284.69</v>
      </c>
      <c r="D19" s="10">
        <v>284000.13</v>
      </c>
      <c r="E19" s="10">
        <v>699691.67</v>
      </c>
      <c r="F19" s="10">
        <v>453911.49</v>
      </c>
      <c r="G19" s="10">
        <v>487552.95</v>
      </c>
      <c r="H19" s="10">
        <v>601676.14</v>
      </c>
      <c r="I19" s="10">
        <v>501622.87</v>
      </c>
      <c r="J19" s="10">
        <v>398776.01</v>
      </c>
      <c r="K19" s="10">
        <v>763273.18</v>
      </c>
      <c r="L19" s="10">
        <v>409547.71</v>
      </c>
      <c r="M19" s="10">
        <v>586706.79</v>
      </c>
      <c r="N19" s="10">
        <v>1017066.59</v>
      </c>
    </row>
    <row r="20" spans="1:14" ht="28.5" x14ac:dyDescent="0.25">
      <c r="A20" s="7" t="s">
        <v>31</v>
      </c>
      <c r="B20" s="10">
        <v>1027100.06</v>
      </c>
      <c r="C20" s="10">
        <v>9274</v>
      </c>
      <c r="D20" s="10">
        <v>46181</v>
      </c>
      <c r="E20" s="10">
        <v>40276.42</v>
      </c>
      <c r="F20" s="10">
        <v>73875.990000000005</v>
      </c>
      <c r="G20" s="10">
        <v>15721.27</v>
      </c>
      <c r="H20" s="10">
        <v>53877.79</v>
      </c>
      <c r="I20" s="10">
        <v>289251.3</v>
      </c>
      <c r="J20" s="10">
        <v>92898.83</v>
      </c>
      <c r="K20" s="10">
        <v>83657.45</v>
      </c>
      <c r="L20" s="10">
        <v>86704.76</v>
      </c>
      <c r="M20" s="10">
        <v>101232.2</v>
      </c>
      <c r="N20" s="10">
        <v>679659.79</v>
      </c>
    </row>
    <row r="21" spans="1:14" x14ac:dyDescent="0.25">
      <c r="A21" s="7" t="s">
        <v>32</v>
      </c>
      <c r="B21" s="10">
        <v>20000.04</v>
      </c>
      <c r="C21" s="10">
        <v>0</v>
      </c>
      <c r="D21" s="10">
        <v>2496</v>
      </c>
      <c r="E21" s="10">
        <v>1940.03</v>
      </c>
      <c r="F21" s="10">
        <v>-2037</v>
      </c>
      <c r="G21" s="10">
        <v>6135.24</v>
      </c>
      <c r="H21" s="10">
        <v>22552.400000000001</v>
      </c>
      <c r="I21" s="10">
        <v>36613.800000000003</v>
      </c>
      <c r="J21" s="10">
        <v>0</v>
      </c>
      <c r="K21" s="10">
        <v>0</v>
      </c>
      <c r="L21" s="10">
        <v>3480</v>
      </c>
      <c r="M21" s="10">
        <v>0</v>
      </c>
      <c r="N21" s="10">
        <v>1805</v>
      </c>
    </row>
    <row r="22" spans="1:14" x14ac:dyDescent="0.25">
      <c r="A22" s="7" t="s">
        <v>33</v>
      </c>
      <c r="B22" s="10">
        <v>2666100.08</v>
      </c>
      <c r="C22" s="10">
        <v>80958.13</v>
      </c>
      <c r="D22" s="10">
        <v>212835.66</v>
      </c>
      <c r="E22" s="10">
        <v>281613.21000000002</v>
      </c>
      <c r="F22" s="10">
        <v>275220.08</v>
      </c>
      <c r="G22" s="10">
        <v>209405.31</v>
      </c>
      <c r="H22" s="10">
        <v>130988.94</v>
      </c>
      <c r="I22" s="10">
        <v>153085.15</v>
      </c>
      <c r="J22" s="10">
        <v>175517.18</v>
      </c>
      <c r="K22" s="10">
        <v>505701.87</v>
      </c>
      <c r="L22" s="10">
        <v>204326.72</v>
      </c>
      <c r="M22" s="10">
        <v>270727.17</v>
      </c>
      <c r="N22" s="10">
        <v>412984.46</v>
      </c>
    </row>
    <row r="23" spans="1:14" s="6" customFormat="1" x14ac:dyDescent="0.25">
      <c r="A23" s="8" t="s">
        <v>34</v>
      </c>
      <c r="B23" s="13">
        <f>B24+B25+B26+B27+B28+B29+B30+B31+B32</f>
        <v>24375730.160000004</v>
      </c>
      <c r="C23" s="13">
        <f t="shared" ref="C23:N23" si="3">C24+C25+C26+C27+C28+C29+C30+C31+C32</f>
        <v>2904927.67</v>
      </c>
      <c r="D23" s="13">
        <f t="shared" si="3"/>
        <v>1538966.2999999998</v>
      </c>
      <c r="E23" s="13">
        <f t="shared" si="3"/>
        <v>1786215.24</v>
      </c>
      <c r="F23" s="13">
        <f t="shared" si="3"/>
        <v>2012321.56</v>
      </c>
      <c r="G23" s="13">
        <f t="shared" si="3"/>
        <v>1719420.71</v>
      </c>
      <c r="H23" s="13">
        <f t="shared" si="3"/>
        <v>2903510.0399999996</v>
      </c>
      <c r="I23" s="13">
        <f t="shared" si="3"/>
        <v>1840302.2399999998</v>
      </c>
      <c r="J23" s="13">
        <f t="shared" si="3"/>
        <v>1881407.8699999999</v>
      </c>
      <c r="K23" s="13">
        <f t="shared" si="3"/>
        <v>2030267.7000000002</v>
      </c>
      <c r="L23" s="13">
        <f t="shared" si="3"/>
        <v>1859053.2400000005</v>
      </c>
      <c r="M23" s="13">
        <f t="shared" si="3"/>
        <v>1526790.34</v>
      </c>
      <c r="N23" s="13">
        <f t="shared" si="3"/>
        <v>2498842.15</v>
      </c>
    </row>
    <row r="24" spans="1:14" x14ac:dyDescent="0.25">
      <c r="A24" s="7" t="s">
        <v>35</v>
      </c>
      <c r="B24" s="10">
        <v>8729250.0800000001</v>
      </c>
      <c r="C24" s="10">
        <v>898457.69</v>
      </c>
      <c r="D24" s="10">
        <v>729063.11</v>
      </c>
      <c r="E24" s="10">
        <v>782561.2</v>
      </c>
      <c r="F24" s="10">
        <v>741463.6</v>
      </c>
      <c r="G24" s="10">
        <v>94197.119999999995</v>
      </c>
      <c r="H24" s="10">
        <v>1339337.54</v>
      </c>
      <c r="I24" s="10">
        <v>782714.8</v>
      </c>
      <c r="J24" s="10">
        <v>713273.6</v>
      </c>
      <c r="K24" s="10">
        <v>716292.4</v>
      </c>
      <c r="L24" s="10">
        <v>1064515.79</v>
      </c>
      <c r="M24" s="10">
        <v>790257.4</v>
      </c>
      <c r="N24" s="10">
        <v>955233.92</v>
      </c>
    </row>
    <row r="25" spans="1:14" x14ac:dyDescent="0.25">
      <c r="A25" s="7" t="s">
        <v>36</v>
      </c>
      <c r="B25" s="10">
        <v>1120280.04</v>
      </c>
      <c r="C25" s="10">
        <v>43959.62</v>
      </c>
      <c r="D25" s="10">
        <v>103692.45</v>
      </c>
      <c r="E25" s="10">
        <v>76421.89</v>
      </c>
      <c r="F25" s="10">
        <v>51919.62</v>
      </c>
      <c r="G25" s="10">
        <v>100924.16</v>
      </c>
      <c r="H25" s="10">
        <v>407458.46</v>
      </c>
      <c r="I25" s="10">
        <v>218300.74</v>
      </c>
      <c r="J25" s="10">
        <v>118318.02</v>
      </c>
      <c r="K25" s="10">
        <v>162593.82999999999</v>
      </c>
      <c r="L25" s="10">
        <v>72915.62</v>
      </c>
      <c r="M25" s="10">
        <v>59919.62</v>
      </c>
      <c r="N25" s="10">
        <v>145770.98000000001</v>
      </c>
    </row>
    <row r="26" spans="1:14" ht="28.5" x14ac:dyDescent="0.25">
      <c r="A26" s="7" t="s">
        <v>37</v>
      </c>
      <c r="B26" s="10">
        <v>572800</v>
      </c>
      <c r="C26" s="10">
        <v>19578.8</v>
      </c>
      <c r="D26" s="10">
        <v>14326</v>
      </c>
      <c r="E26" s="10">
        <v>7598</v>
      </c>
      <c r="F26" s="10">
        <v>34196.76</v>
      </c>
      <c r="G26" s="10">
        <v>20856.8</v>
      </c>
      <c r="H26" s="10">
        <v>19082</v>
      </c>
      <c r="I26" s="10">
        <v>0</v>
      </c>
      <c r="J26" s="10">
        <v>194026.8</v>
      </c>
      <c r="K26" s="10">
        <v>3712</v>
      </c>
      <c r="L26" s="10">
        <v>90300.36</v>
      </c>
      <c r="M26" s="10">
        <v>17980</v>
      </c>
      <c r="N26" s="10">
        <v>40890</v>
      </c>
    </row>
    <row r="27" spans="1:14" x14ac:dyDescent="0.25">
      <c r="A27" s="7" t="s">
        <v>38</v>
      </c>
      <c r="B27" s="10">
        <v>634000.07999999996</v>
      </c>
      <c r="C27" s="10">
        <v>12958.6</v>
      </c>
      <c r="D27" s="10">
        <v>26811.75</v>
      </c>
      <c r="E27" s="10">
        <v>18894.96</v>
      </c>
      <c r="F27" s="10">
        <v>13063</v>
      </c>
      <c r="G27" s="10">
        <v>22276.67</v>
      </c>
      <c r="H27" s="10">
        <v>236600.67</v>
      </c>
      <c r="I27" s="10">
        <v>40709.199999999997</v>
      </c>
      <c r="J27" s="10">
        <v>34732.120000000003</v>
      </c>
      <c r="K27" s="10">
        <v>-4020.68</v>
      </c>
      <c r="L27" s="10">
        <v>46429.53</v>
      </c>
      <c r="M27" s="10">
        <v>23019.26</v>
      </c>
      <c r="N27" s="10">
        <v>45546.76</v>
      </c>
    </row>
    <row r="28" spans="1:14" ht="28.5" x14ac:dyDescent="0.25">
      <c r="A28" s="7" t="s">
        <v>39</v>
      </c>
      <c r="B28" s="10">
        <v>4099699.96</v>
      </c>
      <c r="C28" s="10">
        <v>103555.95</v>
      </c>
      <c r="D28" s="10">
        <v>170378.11</v>
      </c>
      <c r="E28" s="10">
        <v>221579.94</v>
      </c>
      <c r="F28" s="10">
        <v>207547.29</v>
      </c>
      <c r="G28" s="10">
        <v>217495.25</v>
      </c>
      <c r="H28" s="10">
        <v>235252.28</v>
      </c>
      <c r="I28" s="10">
        <v>224670.69</v>
      </c>
      <c r="J28" s="10">
        <v>204234.95</v>
      </c>
      <c r="K28" s="10">
        <v>262268.15999999997</v>
      </c>
      <c r="L28" s="10">
        <v>164467.57999999999</v>
      </c>
      <c r="M28" s="10">
        <v>116711.51</v>
      </c>
      <c r="N28" s="10">
        <v>383378.46</v>
      </c>
    </row>
    <row r="29" spans="1:14" x14ac:dyDescent="0.25">
      <c r="A29" s="7" t="s">
        <v>40</v>
      </c>
      <c r="B29" s="10">
        <v>1790000.08</v>
      </c>
      <c r="C29" s="10">
        <v>188255.2</v>
      </c>
      <c r="D29" s="10">
        <v>234125.75</v>
      </c>
      <c r="E29" s="10">
        <v>330119</v>
      </c>
      <c r="F29" s="10">
        <v>163278</v>
      </c>
      <c r="G29" s="10">
        <v>222947.24</v>
      </c>
      <c r="H29" s="10">
        <v>189830.39999999999</v>
      </c>
      <c r="I29" s="10">
        <v>303730.09999999998</v>
      </c>
      <c r="J29" s="10">
        <v>185146</v>
      </c>
      <c r="K29" s="10">
        <v>242298.8</v>
      </c>
      <c r="L29" s="10">
        <v>175937.2</v>
      </c>
      <c r="M29" s="10">
        <v>273776</v>
      </c>
      <c r="N29" s="10">
        <v>421134.4</v>
      </c>
    </row>
    <row r="30" spans="1:14" x14ac:dyDescent="0.25">
      <c r="A30" s="7" t="s">
        <v>41</v>
      </c>
      <c r="B30" s="10">
        <v>570000</v>
      </c>
      <c r="C30" s="10">
        <v>20330.669999999998</v>
      </c>
      <c r="D30" s="10">
        <v>45178.26</v>
      </c>
      <c r="E30" s="10">
        <v>45724.44</v>
      </c>
      <c r="F30" s="10">
        <v>44098.69</v>
      </c>
      <c r="G30" s="10">
        <v>39169.449999999997</v>
      </c>
      <c r="H30" s="10">
        <v>143295.69</v>
      </c>
      <c r="I30" s="10">
        <v>33551.42</v>
      </c>
      <c r="J30" s="10">
        <v>35300.46</v>
      </c>
      <c r="K30" s="10">
        <v>60047.6</v>
      </c>
      <c r="L30" s="10">
        <v>37064.86</v>
      </c>
      <c r="M30" s="10">
        <v>51155.56</v>
      </c>
      <c r="N30" s="10">
        <v>42235.26</v>
      </c>
    </row>
    <row r="31" spans="1:14" x14ac:dyDescent="0.25">
      <c r="A31" s="7" t="s">
        <v>42</v>
      </c>
      <c r="B31" s="10">
        <v>5089999.92</v>
      </c>
      <c r="C31" s="10">
        <v>1490255.14</v>
      </c>
      <c r="D31" s="10">
        <v>66095.87</v>
      </c>
      <c r="E31" s="10">
        <v>135562.81</v>
      </c>
      <c r="F31" s="10">
        <v>634851.6</v>
      </c>
      <c r="G31" s="10">
        <v>888648.02</v>
      </c>
      <c r="H31" s="10">
        <v>210936</v>
      </c>
      <c r="I31" s="10">
        <v>98130.83</v>
      </c>
      <c r="J31" s="10">
        <v>274912.92</v>
      </c>
      <c r="K31" s="10">
        <v>458865.8</v>
      </c>
      <c r="L31" s="10">
        <v>85530.7</v>
      </c>
      <c r="M31" s="10">
        <v>75724.990000000005</v>
      </c>
      <c r="N31" s="10">
        <v>266397.49</v>
      </c>
    </row>
    <row r="32" spans="1:14" x14ac:dyDescent="0.25">
      <c r="A32" s="7" t="s">
        <v>43</v>
      </c>
      <c r="B32" s="10">
        <v>1769700</v>
      </c>
      <c r="C32" s="10">
        <v>127576</v>
      </c>
      <c r="D32" s="10">
        <v>149295</v>
      </c>
      <c r="E32" s="10">
        <v>167753</v>
      </c>
      <c r="F32" s="10">
        <v>121903</v>
      </c>
      <c r="G32" s="10">
        <v>112906</v>
      </c>
      <c r="H32" s="10">
        <v>121717</v>
      </c>
      <c r="I32" s="10">
        <v>138494.46</v>
      </c>
      <c r="J32" s="10">
        <v>121463</v>
      </c>
      <c r="K32" s="10">
        <v>128209.79</v>
      </c>
      <c r="L32" s="10">
        <v>121891.6</v>
      </c>
      <c r="M32" s="10">
        <v>118246</v>
      </c>
      <c r="N32" s="10">
        <v>198254.88</v>
      </c>
    </row>
    <row r="33" spans="1:14" s="6" customFormat="1" ht="28.5" x14ac:dyDescent="0.25">
      <c r="A33" s="8" t="s">
        <v>44</v>
      </c>
      <c r="B33" s="14">
        <f>B34+B35+B36+B37+B38+B39+B40+B41+B42</f>
        <v>8339500.0800000001</v>
      </c>
      <c r="C33" s="14">
        <f t="shared" ref="C33:N33" si="4">C34+C35+C36+C37+C38+C39+C40+C41+C42</f>
        <v>1777016.13</v>
      </c>
      <c r="D33" s="14">
        <f t="shared" si="4"/>
        <v>1097801.5699999998</v>
      </c>
      <c r="E33" s="14">
        <f t="shared" si="4"/>
        <v>564172.86</v>
      </c>
      <c r="F33" s="14">
        <f t="shared" si="4"/>
        <v>646573.58000000007</v>
      </c>
      <c r="G33" s="14">
        <f t="shared" si="4"/>
        <v>394220.93</v>
      </c>
      <c r="H33" s="14">
        <f t="shared" si="4"/>
        <v>587896.35</v>
      </c>
      <c r="I33" s="14">
        <f t="shared" si="4"/>
        <v>514979.77</v>
      </c>
      <c r="J33" s="14">
        <f t="shared" si="4"/>
        <v>866116.02</v>
      </c>
      <c r="K33" s="14">
        <f t="shared" si="4"/>
        <v>74154.12</v>
      </c>
      <c r="L33" s="14">
        <f t="shared" si="4"/>
        <v>507866.56</v>
      </c>
      <c r="M33" s="14">
        <f t="shared" si="4"/>
        <v>502520.12</v>
      </c>
      <c r="N33" s="14">
        <f t="shared" si="4"/>
        <v>806182.07000000007</v>
      </c>
    </row>
    <row r="34" spans="1:14" ht="28.5" x14ac:dyDescent="0.25">
      <c r="A34" s="7" t="s">
        <v>45</v>
      </c>
      <c r="B34" s="12">
        <v>0</v>
      </c>
      <c r="C34" s="12">
        <v>0</v>
      </c>
      <c r="D34" s="12">
        <v>0</v>
      </c>
      <c r="E34" s="12">
        <v>0</v>
      </c>
      <c r="F34" s="12">
        <v>0</v>
      </c>
      <c r="G34" s="12">
        <v>0</v>
      </c>
      <c r="H34" s="12">
        <v>0</v>
      </c>
      <c r="I34" s="12">
        <v>0</v>
      </c>
      <c r="J34" s="12">
        <v>0</v>
      </c>
      <c r="K34" s="12">
        <v>0</v>
      </c>
      <c r="L34" s="12">
        <v>0</v>
      </c>
      <c r="M34" s="12">
        <v>0</v>
      </c>
      <c r="N34" s="12">
        <v>0</v>
      </c>
    </row>
    <row r="35" spans="1:14" x14ac:dyDescent="0.25">
      <c r="A35" s="7" t="s">
        <v>46</v>
      </c>
      <c r="B35" s="12">
        <v>0</v>
      </c>
      <c r="C35" s="12">
        <v>0</v>
      </c>
      <c r="D35" s="12">
        <v>0</v>
      </c>
      <c r="E35" s="12">
        <v>0</v>
      </c>
      <c r="F35" s="12">
        <v>0</v>
      </c>
      <c r="G35" s="12">
        <v>0</v>
      </c>
      <c r="H35" s="12">
        <v>0</v>
      </c>
      <c r="I35" s="12">
        <v>0</v>
      </c>
      <c r="J35" s="12">
        <v>0</v>
      </c>
      <c r="K35" s="12">
        <v>0</v>
      </c>
      <c r="L35" s="12">
        <v>0</v>
      </c>
      <c r="M35" s="12">
        <v>0</v>
      </c>
      <c r="N35" s="12">
        <v>0</v>
      </c>
    </row>
    <row r="36" spans="1:14" x14ac:dyDescent="0.25">
      <c r="A36" s="7" t="s">
        <v>47</v>
      </c>
      <c r="B36" s="10">
        <v>2309500.04</v>
      </c>
      <c r="C36" s="10">
        <v>208297.65</v>
      </c>
      <c r="D36" s="10">
        <v>605670.56999999995</v>
      </c>
      <c r="E36" s="10">
        <v>147266.66</v>
      </c>
      <c r="F36" s="10">
        <v>81332.02</v>
      </c>
      <c r="G36" s="10">
        <v>58608.21</v>
      </c>
      <c r="H36" s="10">
        <v>222593.91</v>
      </c>
      <c r="I36" s="10">
        <v>182327.01</v>
      </c>
      <c r="J36" s="10">
        <v>579633.52</v>
      </c>
      <c r="K36" s="10">
        <v>-324578.39</v>
      </c>
      <c r="L36" s="10">
        <v>86834.81</v>
      </c>
      <c r="M36" s="10">
        <v>91464.25</v>
      </c>
      <c r="N36" s="10">
        <v>269146</v>
      </c>
    </row>
    <row r="37" spans="1:14" x14ac:dyDescent="0.25">
      <c r="A37" s="7" t="s">
        <v>48</v>
      </c>
      <c r="B37" s="10">
        <v>2680000</v>
      </c>
      <c r="C37" s="10">
        <f>1294936.58+13834</f>
        <v>1308770.58</v>
      </c>
      <c r="D37" s="10">
        <v>181564</v>
      </c>
      <c r="E37" s="10">
        <v>110020.2</v>
      </c>
      <c r="F37" s="10">
        <v>209752</v>
      </c>
      <c r="G37" s="10">
        <v>42673.72</v>
      </c>
      <c r="H37" s="10">
        <v>56125.13</v>
      </c>
      <c r="I37" s="10">
        <v>34068</v>
      </c>
      <c r="J37" s="10">
        <v>24971</v>
      </c>
      <c r="K37" s="10">
        <v>88476</v>
      </c>
      <c r="L37" s="10">
        <v>109194.8</v>
      </c>
      <c r="M37" s="10">
        <v>126301.87</v>
      </c>
      <c r="N37" s="10">
        <v>198350.45</v>
      </c>
    </row>
    <row r="38" spans="1:14" x14ac:dyDescent="0.25">
      <c r="A38" s="7" t="s">
        <v>49</v>
      </c>
      <c r="B38" s="10">
        <v>3350000.04</v>
      </c>
      <c r="C38" s="10">
        <v>257147.9</v>
      </c>
      <c r="D38" s="10">
        <v>277767</v>
      </c>
      <c r="E38" s="10">
        <v>304086</v>
      </c>
      <c r="F38" s="10">
        <v>352689.56</v>
      </c>
      <c r="G38" s="10">
        <v>290139</v>
      </c>
      <c r="H38" s="10">
        <v>306377.31</v>
      </c>
      <c r="I38" s="10">
        <v>295784.76</v>
      </c>
      <c r="J38" s="10">
        <v>258711.5</v>
      </c>
      <c r="K38" s="10">
        <v>307456.51</v>
      </c>
      <c r="L38" s="10">
        <v>279036.95</v>
      </c>
      <c r="M38" s="10">
        <v>281954</v>
      </c>
      <c r="N38" s="10">
        <v>335885.62</v>
      </c>
    </row>
    <row r="39" spans="1:14" ht="28.5" x14ac:dyDescent="0.25">
      <c r="A39" s="7" t="s">
        <v>50</v>
      </c>
      <c r="B39" s="12">
        <v>0</v>
      </c>
      <c r="C39" s="12">
        <v>0</v>
      </c>
      <c r="D39" s="12">
        <v>0</v>
      </c>
      <c r="E39" s="12">
        <v>0</v>
      </c>
      <c r="F39" s="12">
        <v>0</v>
      </c>
      <c r="G39" s="12">
        <v>0</v>
      </c>
      <c r="H39" s="12">
        <v>0</v>
      </c>
      <c r="I39" s="12">
        <v>0</v>
      </c>
      <c r="J39" s="12">
        <v>0</v>
      </c>
      <c r="K39" s="12">
        <v>0</v>
      </c>
      <c r="L39" s="12">
        <v>0</v>
      </c>
      <c r="M39" s="12">
        <v>0</v>
      </c>
      <c r="N39" s="12">
        <v>0</v>
      </c>
    </row>
    <row r="40" spans="1:14" x14ac:dyDescent="0.25">
      <c r="A40" s="7" t="s">
        <v>51</v>
      </c>
      <c r="B40" s="12">
        <v>0</v>
      </c>
      <c r="C40" s="12">
        <v>0</v>
      </c>
      <c r="D40" s="12">
        <v>0</v>
      </c>
      <c r="E40" s="12">
        <v>0</v>
      </c>
      <c r="F40" s="12">
        <v>0</v>
      </c>
      <c r="G40" s="12">
        <v>0</v>
      </c>
      <c r="H40" s="12">
        <v>0</v>
      </c>
      <c r="I40" s="12">
        <v>0</v>
      </c>
      <c r="J40" s="12">
        <v>0</v>
      </c>
      <c r="K40" s="12">
        <v>0</v>
      </c>
      <c r="L40" s="12">
        <v>0</v>
      </c>
      <c r="M40" s="12">
        <v>0</v>
      </c>
      <c r="N40" s="12">
        <v>0</v>
      </c>
    </row>
    <row r="41" spans="1:14" x14ac:dyDescent="0.25">
      <c r="A41" s="7" t="s">
        <v>52</v>
      </c>
      <c r="B41" s="12">
        <v>0</v>
      </c>
      <c r="C41" s="10">
        <v>2800</v>
      </c>
      <c r="D41" s="10">
        <v>32800</v>
      </c>
      <c r="E41" s="10">
        <v>2800</v>
      </c>
      <c r="F41" s="10">
        <v>2800</v>
      </c>
      <c r="G41" s="10">
        <v>2800</v>
      </c>
      <c r="H41" s="10">
        <v>2800</v>
      </c>
      <c r="I41" s="10">
        <v>2800</v>
      </c>
      <c r="J41" s="10">
        <v>2800</v>
      </c>
      <c r="K41" s="10">
        <v>2800</v>
      </c>
      <c r="L41" s="12">
        <v>32800</v>
      </c>
      <c r="M41" s="12">
        <v>2800</v>
      </c>
      <c r="N41" s="12">
        <v>2800</v>
      </c>
    </row>
    <row r="42" spans="1:14" x14ac:dyDescent="0.25">
      <c r="A42" s="7" t="s">
        <v>53</v>
      </c>
      <c r="B42" s="12">
        <v>0</v>
      </c>
      <c r="C42" s="12">
        <v>0</v>
      </c>
      <c r="D42" s="12">
        <v>0</v>
      </c>
      <c r="E42" s="12">
        <v>0</v>
      </c>
      <c r="F42" s="12">
        <v>0</v>
      </c>
      <c r="G42" s="12">
        <v>0</v>
      </c>
      <c r="H42" s="12">
        <v>0</v>
      </c>
      <c r="I42" s="12">
        <v>0</v>
      </c>
      <c r="J42" s="12">
        <v>0</v>
      </c>
      <c r="K42" s="12">
        <v>0</v>
      </c>
      <c r="L42" s="12">
        <v>0</v>
      </c>
      <c r="M42" s="12">
        <v>0</v>
      </c>
      <c r="N42" s="12">
        <v>0</v>
      </c>
    </row>
    <row r="43" spans="1:14" s="6" customFormat="1" x14ac:dyDescent="0.25">
      <c r="A43" s="8" t="s">
        <v>54</v>
      </c>
      <c r="B43" s="13">
        <f>B44+B45+B46+B47+B48+B49+B50+B51+B52</f>
        <v>2084610</v>
      </c>
      <c r="C43" s="13">
        <f t="shared" ref="C43:N43" si="5">C44+C45+C46+C47+C48+C49+C50+C51+C52</f>
        <v>4384.01</v>
      </c>
      <c r="D43" s="13">
        <f t="shared" si="5"/>
        <v>32442</v>
      </c>
      <c r="E43" s="13">
        <f t="shared" si="5"/>
        <v>95836</v>
      </c>
      <c r="F43" s="13">
        <f t="shared" si="5"/>
        <v>70969.27</v>
      </c>
      <c r="G43" s="13">
        <f t="shared" si="5"/>
        <v>4260</v>
      </c>
      <c r="H43" s="13">
        <f t="shared" si="5"/>
        <v>-1003319.89</v>
      </c>
      <c r="I43" s="13">
        <f t="shared" si="5"/>
        <v>524926.64</v>
      </c>
      <c r="J43" s="13">
        <f t="shared" si="5"/>
        <v>145222.96</v>
      </c>
      <c r="K43" s="13">
        <f t="shared" si="5"/>
        <v>1601178</v>
      </c>
      <c r="L43" s="13">
        <f t="shared" si="5"/>
        <v>170150.01</v>
      </c>
      <c r="M43" s="13">
        <f t="shared" si="5"/>
        <v>-89795.01</v>
      </c>
      <c r="N43" s="13">
        <f t="shared" si="5"/>
        <v>6890668.9300000006</v>
      </c>
    </row>
    <row r="44" spans="1:14" x14ac:dyDescent="0.25">
      <c r="A44" s="7" t="s">
        <v>55</v>
      </c>
      <c r="B44" s="10">
        <v>713610</v>
      </c>
      <c r="C44" s="10">
        <v>3310.01</v>
      </c>
      <c r="D44" s="12">
        <v>0</v>
      </c>
      <c r="E44" s="10">
        <v>84040</v>
      </c>
      <c r="F44" s="10">
        <v>7384.01</v>
      </c>
      <c r="G44" s="10">
        <v>4260</v>
      </c>
      <c r="H44" s="10">
        <v>-87500.49</v>
      </c>
      <c r="I44" s="12">
        <v>0</v>
      </c>
      <c r="J44" s="10">
        <v>1480</v>
      </c>
      <c r="K44" s="10">
        <v>6522</v>
      </c>
      <c r="L44" s="10">
        <v>5150.01</v>
      </c>
      <c r="M44" s="10">
        <v>-4730</v>
      </c>
      <c r="N44" s="10">
        <v>49199.58</v>
      </c>
    </row>
    <row r="45" spans="1:14" x14ac:dyDescent="0.25">
      <c r="A45" s="7" t="s">
        <v>56</v>
      </c>
      <c r="B45" s="10">
        <v>39000</v>
      </c>
      <c r="C45" s="12">
        <v>0</v>
      </c>
      <c r="D45" s="12">
        <v>0</v>
      </c>
      <c r="E45" s="12">
        <v>0</v>
      </c>
      <c r="F45" s="12">
        <v>0</v>
      </c>
      <c r="G45" s="12">
        <v>0</v>
      </c>
      <c r="H45" s="10">
        <v>-12324</v>
      </c>
      <c r="I45" s="10">
        <v>7630</v>
      </c>
      <c r="J45" s="10">
        <v>9073</v>
      </c>
      <c r="K45" s="12">
        <v>0</v>
      </c>
      <c r="L45" s="12">
        <v>0</v>
      </c>
      <c r="M45" s="10">
        <v>-2550</v>
      </c>
      <c r="N45" s="10">
        <v>0</v>
      </c>
    </row>
    <row r="46" spans="1:14" x14ac:dyDescent="0.25">
      <c r="A46" s="7" t="s">
        <v>57</v>
      </c>
      <c r="B46" s="12">
        <v>0</v>
      </c>
      <c r="C46" s="12">
        <v>0</v>
      </c>
      <c r="D46" s="12">
        <v>0</v>
      </c>
      <c r="E46" s="12">
        <v>0</v>
      </c>
      <c r="F46" s="12">
        <v>0</v>
      </c>
      <c r="G46" s="12">
        <v>0</v>
      </c>
      <c r="H46" s="12">
        <v>0</v>
      </c>
      <c r="I46" s="12">
        <v>0</v>
      </c>
      <c r="J46" s="12">
        <v>0</v>
      </c>
      <c r="K46" s="12">
        <v>0</v>
      </c>
      <c r="L46" s="12">
        <v>0</v>
      </c>
      <c r="M46" s="10">
        <v>0</v>
      </c>
      <c r="N46" s="10">
        <v>0</v>
      </c>
    </row>
    <row r="47" spans="1:14" x14ac:dyDescent="0.25">
      <c r="A47" s="7" t="s">
        <v>58</v>
      </c>
      <c r="B47" s="10">
        <v>949300</v>
      </c>
      <c r="C47" s="12">
        <v>0</v>
      </c>
      <c r="D47" s="12">
        <v>0</v>
      </c>
      <c r="E47" s="12">
        <v>0</v>
      </c>
      <c r="F47" s="12">
        <v>0</v>
      </c>
      <c r="G47" s="12">
        <v>0</v>
      </c>
      <c r="H47" s="10">
        <v>-753024.35</v>
      </c>
      <c r="I47" s="12">
        <v>0</v>
      </c>
      <c r="J47" s="12">
        <v>0</v>
      </c>
      <c r="K47" s="10">
        <v>1586856</v>
      </c>
      <c r="L47" s="12">
        <v>0</v>
      </c>
      <c r="M47" s="10">
        <v>-12000</v>
      </c>
      <c r="N47" s="10">
        <v>6800174.1600000001</v>
      </c>
    </row>
    <row r="48" spans="1:14" x14ac:dyDescent="0.25">
      <c r="A48" s="7" t="s">
        <v>59</v>
      </c>
      <c r="B48" s="12">
        <v>0</v>
      </c>
      <c r="C48" s="12">
        <v>0</v>
      </c>
      <c r="D48" s="12">
        <v>0</v>
      </c>
      <c r="E48" s="12">
        <v>0</v>
      </c>
      <c r="F48" s="10">
        <v>63585.26</v>
      </c>
      <c r="G48" s="12">
        <v>0</v>
      </c>
      <c r="H48" s="10">
        <v>-2583.79</v>
      </c>
      <c r="I48" s="12">
        <v>0</v>
      </c>
      <c r="J48" s="12">
        <v>0</v>
      </c>
      <c r="K48" s="12">
        <v>0</v>
      </c>
      <c r="L48" s="12">
        <v>0</v>
      </c>
      <c r="M48" s="10">
        <v>0</v>
      </c>
      <c r="N48" s="10">
        <v>0</v>
      </c>
    </row>
    <row r="49" spans="1:14" x14ac:dyDescent="0.25">
      <c r="A49" s="7" t="s">
        <v>60</v>
      </c>
      <c r="B49" s="10">
        <v>382700</v>
      </c>
      <c r="C49" s="10">
        <v>1074</v>
      </c>
      <c r="D49" s="15">
        <v>32442</v>
      </c>
      <c r="E49" s="10">
        <v>11796</v>
      </c>
      <c r="F49" s="12">
        <v>0</v>
      </c>
      <c r="G49" s="12">
        <v>0</v>
      </c>
      <c r="H49" s="10">
        <v>-147887.26</v>
      </c>
      <c r="I49" s="15">
        <v>517296.64000000001</v>
      </c>
      <c r="J49" s="10">
        <v>134669.96</v>
      </c>
      <c r="K49" s="10">
        <v>7800</v>
      </c>
      <c r="L49" s="10">
        <v>165000</v>
      </c>
      <c r="M49" s="10">
        <v>-70515.009999999995</v>
      </c>
      <c r="N49" s="10">
        <v>41295.19</v>
      </c>
    </row>
    <row r="50" spans="1:14" x14ac:dyDescent="0.25">
      <c r="A50" s="7" t="s">
        <v>61</v>
      </c>
      <c r="B50" s="12">
        <v>0</v>
      </c>
      <c r="C50" s="12">
        <v>0</v>
      </c>
      <c r="D50" s="12">
        <v>0</v>
      </c>
      <c r="E50" s="12">
        <v>0</v>
      </c>
      <c r="F50" s="12">
        <v>0</v>
      </c>
      <c r="G50" s="12">
        <v>0</v>
      </c>
      <c r="H50" s="12">
        <v>0</v>
      </c>
      <c r="I50" s="12">
        <v>0</v>
      </c>
      <c r="J50" s="12">
        <v>0</v>
      </c>
      <c r="K50" s="12">
        <v>0</v>
      </c>
      <c r="L50" s="12">
        <v>0</v>
      </c>
      <c r="M50" s="12">
        <v>0</v>
      </c>
      <c r="N50" s="12">
        <v>0</v>
      </c>
    </row>
    <row r="51" spans="1:14" x14ac:dyDescent="0.25">
      <c r="A51" s="7" t="s">
        <v>62</v>
      </c>
      <c r="B51" s="12">
        <v>0</v>
      </c>
      <c r="C51" s="12">
        <v>0</v>
      </c>
      <c r="D51" s="12">
        <v>0</v>
      </c>
      <c r="E51" s="12">
        <v>0</v>
      </c>
      <c r="F51" s="12">
        <v>0</v>
      </c>
      <c r="G51" s="12">
        <v>0</v>
      </c>
      <c r="H51" s="12">
        <v>0</v>
      </c>
      <c r="I51" s="12">
        <v>0</v>
      </c>
      <c r="J51" s="12">
        <v>0</v>
      </c>
      <c r="K51" s="12">
        <v>0</v>
      </c>
      <c r="L51" s="12">
        <v>0</v>
      </c>
      <c r="M51" s="12">
        <v>0</v>
      </c>
      <c r="N51" s="12">
        <v>0</v>
      </c>
    </row>
    <row r="52" spans="1:14" x14ac:dyDescent="0.25">
      <c r="A52" s="7" t="s">
        <v>63</v>
      </c>
      <c r="B52" s="12">
        <v>0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>
        <v>0</v>
      </c>
      <c r="L52" s="12">
        <v>0</v>
      </c>
      <c r="M52" s="12">
        <v>0</v>
      </c>
      <c r="N52" s="12">
        <v>0</v>
      </c>
    </row>
    <row r="53" spans="1:14" s="6" customFormat="1" x14ac:dyDescent="0.25">
      <c r="A53" s="8" t="s">
        <v>64</v>
      </c>
      <c r="B53" s="13">
        <f>B54+B55+B56</f>
        <v>64732338</v>
      </c>
      <c r="C53" s="13">
        <f t="shared" ref="C53:N53" si="6">C54+C55+C56</f>
        <v>2338012.39</v>
      </c>
      <c r="D53" s="13">
        <f t="shared" si="6"/>
        <v>1488241.38</v>
      </c>
      <c r="E53" s="13">
        <f t="shared" si="6"/>
        <v>4191653.88</v>
      </c>
      <c r="F53" s="13">
        <f t="shared" si="6"/>
        <v>715664.42999999993</v>
      </c>
      <c r="G53" s="13">
        <f t="shared" si="6"/>
        <v>2187269.15</v>
      </c>
      <c r="H53" s="13">
        <f t="shared" si="6"/>
        <v>2787482.22</v>
      </c>
      <c r="I53" s="13">
        <f t="shared" si="6"/>
        <v>1469847.09</v>
      </c>
      <c r="J53" s="13">
        <f t="shared" si="6"/>
        <v>4958615.46</v>
      </c>
      <c r="K53" s="13">
        <f t="shared" si="6"/>
        <v>20328730.760000002</v>
      </c>
      <c r="L53" s="13">
        <f t="shared" si="6"/>
        <v>1131472.29</v>
      </c>
      <c r="M53" s="13">
        <f t="shared" si="6"/>
        <v>5390463.0999999996</v>
      </c>
      <c r="N53" s="13">
        <f t="shared" si="6"/>
        <v>17744885.859999999</v>
      </c>
    </row>
    <row r="54" spans="1:14" x14ac:dyDescent="0.25">
      <c r="A54" s="7" t="s">
        <v>65</v>
      </c>
      <c r="B54" s="10"/>
      <c r="C54" s="12">
        <v>0</v>
      </c>
      <c r="D54" s="12">
        <v>0</v>
      </c>
      <c r="E54" s="12">
        <v>0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  <c r="K54" s="12">
        <v>0</v>
      </c>
      <c r="L54" s="12">
        <v>0</v>
      </c>
      <c r="M54" s="10">
        <v>245548.79999999999</v>
      </c>
      <c r="N54" s="10">
        <v>197687.2</v>
      </c>
    </row>
    <row r="55" spans="1:14" x14ac:dyDescent="0.25">
      <c r="A55" s="7" t="s">
        <v>66</v>
      </c>
      <c r="B55" s="10">
        <v>63541254</v>
      </c>
      <c r="C55" s="10">
        <v>2338012.39</v>
      </c>
      <c r="D55" s="10">
        <f>1185795.92+302445.46</f>
        <v>1488241.38</v>
      </c>
      <c r="E55" s="10">
        <v>4191653.88</v>
      </c>
      <c r="F55" s="10">
        <v>473691.41</v>
      </c>
      <c r="G55" s="10">
        <v>2187269.15</v>
      </c>
      <c r="H55" s="10">
        <v>2787482.22</v>
      </c>
      <c r="I55" s="10">
        <v>1447411.02</v>
      </c>
      <c r="J55" s="10">
        <f>4826860.46+131755</f>
        <v>4958615.46</v>
      </c>
      <c r="K55" s="10">
        <f>20000000+328730.76</f>
        <v>20328730.760000002</v>
      </c>
      <c r="L55" s="10">
        <v>1131472.29</v>
      </c>
      <c r="M55" s="10">
        <v>5144914.3</v>
      </c>
      <c r="N55" s="10">
        <v>17059569.760000002</v>
      </c>
    </row>
    <row r="56" spans="1:14" x14ac:dyDescent="0.25">
      <c r="A56" s="7" t="s">
        <v>67</v>
      </c>
      <c r="B56" s="10">
        <v>1191084</v>
      </c>
      <c r="C56" s="12">
        <v>0</v>
      </c>
      <c r="D56" s="12">
        <v>0</v>
      </c>
      <c r="E56" s="12">
        <v>0</v>
      </c>
      <c r="F56" s="10">
        <v>241973.02</v>
      </c>
      <c r="G56" s="12">
        <v>0</v>
      </c>
      <c r="H56" s="12">
        <v>0</v>
      </c>
      <c r="I56" s="10">
        <v>22436.07</v>
      </c>
      <c r="J56" s="12">
        <v>0</v>
      </c>
      <c r="K56" s="12">
        <v>0</v>
      </c>
      <c r="L56" s="12">
        <v>0</v>
      </c>
      <c r="M56" s="12">
        <v>0</v>
      </c>
      <c r="N56" s="10">
        <v>487628.9</v>
      </c>
    </row>
    <row r="57" spans="1:14" s="6" customFormat="1" x14ac:dyDescent="0.25">
      <c r="A57" s="8" t="s">
        <v>68</v>
      </c>
      <c r="B57" s="14">
        <f>B58+B59+B60+B61+B62+B63+B64</f>
        <v>0</v>
      </c>
      <c r="C57" s="14">
        <f t="shared" ref="C57:N57" si="7">C58+C59+C60+C61+C62+C63+C64</f>
        <v>0</v>
      </c>
      <c r="D57" s="14">
        <f t="shared" si="7"/>
        <v>0</v>
      </c>
      <c r="E57" s="14">
        <f t="shared" si="7"/>
        <v>0</v>
      </c>
      <c r="F57" s="14">
        <f t="shared" si="7"/>
        <v>0</v>
      </c>
      <c r="G57" s="14">
        <f t="shared" si="7"/>
        <v>0</v>
      </c>
      <c r="H57" s="14">
        <f t="shared" si="7"/>
        <v>0</v>
      </c>
      <c r="I57" s="14">
        <f t="shared" si="7"/>
        <v>0</v>
      </c>
      <c r="J57" s="14">
        <f t="shared" si="7"/>
        <v>0</v>
      </c>
      <c r="K57" s="14">
        <f t="shared" si="7"/>
        <v>0</v>
      </c>
      <c r="L57" s="14">
        <f t="shared" si="7"/>
        <v>0</v>
      </c>
      <c r="M57" s="14">
        <f t="shared" si="7"/>
        <v>0</v>
      </c>
      <c r="N57" s="14">
        <f t="shared" si="7"/>
        <v>0</v>
      </c>
    </row>
    <row r="58" spans="1:14" ht="28.5" x14ac:dyDescent="0.25">
      <c r="A58" s="7" t="s">
        <v>69</v>
      </c>
      <c r="B58" s="12">
        <v>0</v>
      </c>
      <c r="C58" s="12">
        <v>0</v>
      </c>
      <c r="D58" s="12">
        <v>0</v>
      </c>
      <c r="E58" s="12">
        <v>0</v>
      </c>
      <c r="F58" s="12">
        <v>0</v>
      </c>
      <c r="G58" s="12">
        <v>0</v>
      </c>
      <c r="H58" s="12">
        <v>0</v>
      </c>
      <c r="I58" s="12">
        <v>0</v>
      </c>
      <c r="J58" s="12">
        <v>0</v>
      </c>
      <c r="K58" s="12">
        <v>0</v>
      </c>
      <c r="L58" s="12">
        <v>0</v>
      </c>
      <c r="M58" s="12">
        <v>0</v>
      </c>
      <c r="N58" s="12">
        <v>0</v>
      </c>
    </row>
    <row r="59" spans="1:14" x14ac:dyDescent="0.25">
      <c r="A59" s="7" t="s">
        <v>70</v>
      </c>
      <c r="B59" s="12">
        <v>0</v>
      </c>
      <c r="C59" s="12">
        <v>0</v>
      </c>
      <c r="D59" s="12">
        <v>0</v>
      </c>
      <c r="E59" s="12">
        <v>0</v>
      </c>
      <c r="F59" s="12">
        <v>0</v>
      </c>
      <c r="G59" s="12">
        <v>0</v>
      </c>
      <c r="H59" s="12">
        <v>0</v>
      </c>
      <c r="I59" s="12">
        <v>0</v>
      </c>
      <c r="J59" s="12">
        <v>0</v>
      </c>
      <c r="K59" s="12">
        <v>0</v>
      </c>
      <c r="L59" s="12">
        <v>0</v>
      </c>
      <c r="M59" s="12">
        <v>0</v>
      </c>
      <c r="N59" s="12">
        <v>0</v>
      </c>
    </row>
    <row r="60" spans="1:14" x14ac:dyDescent="0.25">
      <c r="A60" s="7" t="s">
        <v>71</v>
      </c>
      <c r="B60" s="12">
        <v>0</v>
      </c>
      <c r="C60" s="12">
        <v>0</v>
      </c>
      <c r="D60" s="12">
        <v>0</v>
      </c>
      <c r="E60" s="12">
        <v>0</v>
      </c>
      <c r="F60" s="12">
        <v>0</v>
      </c>
      <c r="G60" s="12">
        <v>0</v>
      </c>
      <c r="H60" s="12">
        <v>0</v>
      </c>
      <c r="I60" s="12">
        <v>0</v>
      </c>
      <c r="J60" s="12">
        <v>0</v>
      </c>
      <c r="K60" s="12">
        <v>0</v>
      </c>
      <c r="L60" s="12">
        <v>0</v>
      </c>
      <c r="M60" s="12">
        <v>0</v>
      </c>
      <c r="N60" s="12">
        <v>0</v>
      </c>
    </row>
    <row r="61" spans="1:14" x14ac:dyDescent="0.25">
      <c r="A61" s="7" t="s">
        <v>72</v>
      </c>
      <c r="B61" s="12">
        <v>0</v>
      </c>
      <c r="C61" s="12">
        <v>0</v>
      </c>
      <c r="D61" s="12">
        <v>0</v>
      </c>
      <c r="E61" s="12">
        <v>0</v>
      </c>
      <c r="F61" s="12">
        <v>0</v>
      </c>
      <c r="G61" s="12">
        <v>0</v>
      </c>
      <c r="H61" s="12">
        <v>0</v>
      </c>
      <c r="I61" s="12">
        <v>0</v>
      </c>
      <c r="J61" s="12">
        <v>0</v>
      </c>
      <c r="K61" s="12">
        <v>0</v>
      </c>
      <c r="L61" s="12">
        <v>0</v>
      </c>
      <c r="M61" s="12">
        <v>0</v>
      </c>
      <c r="N61" s="12">
        <v>0</v>
      </c>
    </row>
    <row r="62" spans="1:14" ht="28.5" x14ac:dyDescent="0.25">
      <c r="A62" s="7" t="s">
        <v>73</v>
      </c>
      <c r="B62" s="12">
        <v>0</v>
      </c>
      <c r="C62" s="12">
        <v>0</v>
      </c>
      <c r="D62" s="12">
        <v>0</v>
      </c>
      <c r="E62" s="12">
        <v>0</v>
      </c>
      <c r="F62" s="12">
        <v>0</v>
      </c>
      <c r="G62" s="12">
        <v>0</v>
      </c>
      <c r="H62" s="12">
        <v>0</v>
      </c>
      <c r="I62" s="12">
        <v>0</v>
      </c>
      <c r="J62" s="12">
        <v>0</v>
      </c>
      <c r="K62" s="12">
        <v>0</v>
      </c>
      <c r="L62" s="12">
        <v>0</v>
      </c>
      <c r="M62" s="12">
        <v>0</v>
      </c>
      <c r="N62" s="12">
        <v>0</v>
      </c>
    </row>
    <row r="63" spans="1:14" x14ac:dyDescent="0.25">
      <c r="A63" s="7" t="s">
        <v>74</v>
      </c>
      <c r="B63" s="12">
        <v>0</v>
      </c>
      <c r="C63" s="12">
        <v>0</v>
      </c>
      <c r="D63" s="12">
        <v>0</v>
      </c>
      <c r="E63" s="12">
        <v>0</v>
      </c>
      <c r="F63" s="12">
        <v>0</v>
      </c>
      <c r="G63" s="12">
        <v>0</v>
      </c>
      <c r="H63" s="12">
        <v>0</v>
      </c>
      <c r="I63" s="12">
        <v>0</v>
      </c>
      <c r="J63" s="12">
        <v>0</v>
      </c>
      <c r="K63" s="12">
        <v>0</v>
      </c>
      <c r="L63" s="12">
        <v>0</v>
      </c>
      <c r="M63" s="12">
        <v>0</v>
      </c>
      <c r="N63" s="12">
        <v>0</v>
      </c>
    </row>
    <row r="64" spans="1:14" ht="28.5" x14ac:dyDescent="0.25">
      <c r="A64" s="7" t="s">
        <v>75</v>
      </c>
      <c r="B64" s="12">
        <v>0</v>
      </c>
      <c r="C64" s="12">
        <v>0</v>
      </c>
      <c r="D64" s="12">
        <v>0</v>
      </c>
      <c r="E64" s="12">
        <v>0</v>
      </c>
      <c r="F64" s="12">
        <v>0</v>
      </c>
      <c r="G64" s="12">
        <v>0</v>
      </c>
      <c r="H64" s="12">
        <v>0</v>
      </c>
      <c r="I64" s="12">
        <v>0</v>
      </c>
      <c r="J64" s="12">
        <v>0</v>
      </c>
      <c r="K64" s="12">
        <v>0</v>
      </c>
      <c r="L64" s="12">
        <v>0</v>
      </c>
      <c r="M64" s="12">
        <v>0</v>
      </c>
      <c r="N64" s="12">
        <v>0</v>
      </c>
    </row>
    <row r="65" spans="1:14" s="6" customFormat="1" x14ac:dyDescent="0.25">
      <c r="A65" s="8" t="s">
        <v>76</v>
      </c>
      <c r="B65" s="14">
        <f>B66+B67+B68</f>
        <v>0</v>
      </c>
      <c r="C65" s="14">
        <f t="shared" ref="C65:N65" si="8">C66+C67+C68</f>
        <v>0</v>
      </c>
      <c r="D65" s="14">
        <f t="shared" si="8"/>
        <v>0</v>
      </c>
      <c r="E65" s="14">
        <f t="shared" si="8"/>
        <v>0</v>
      </c>
      <c r="F65" s="14">
        <f t="shared" si="8"/>
        <v>0</v>
      </c>
      <c r="G65" s="14">
        <f t="shared" si="8"/>
        <v>0</v>
      </c>
      <c r="H65" s="14">
        <f t="shared" si="8"/>
        <v>0</v>
      </c>
      <c r="I65" s="14">
        <f t="shared" si="8"/>
        <v>0</v>
      </c>
      <c r="J65" s="14">
        <f t="shared" si="8"/>
        <v>0</v>
      </c>
      <c r="K65" s="14">
        <f t="shared" si="8"/>
        <v>0</v>
      </c>
      <c r="L65" s="14">
        <f t="shared" si="8"/>
        <v>0</v>
      </c>
      <c r="M65" s="14">
        <f t="shared" si="8"/>
        <v>0</v>
      </c>
      <c r="N65" s="14">
        <f t="shared" si="8"/>
        <v>0</v>
      </c>
    </row>
    <row r="66" spans="1:14" x14ac:dyDescent="0.25">
      <c r="A66" s="7" t="s">
        <v>77</v>
      </c>
      <c r="B66" s="12">
        <v>0</v>
      </c>
      <c r="C66" s="12">
        <v>0</v>
      </c>
      <c r="D66" s="12">
        <v>0</v>
      </c>
      <c r="E66" s="12">
        <v>0</v>
      </c>
      <c r="F66" s="12">
        <v>0</v>
      </c>
      <c r="G66" s="12">
        <v>0</v>
      </c>
      <c r="H66" s="12">
        <v>0</v>
      </c>
      <c r="I66" s="12">
        <v>0</v>
      </c>
      <c r="J66" s="12">
        <v>0</v>
      </c>
      <c r="K66" s="12">
        <v>0</v>
      </c>
      <c r="L66" s="12">
        <v>0</v>
      </c>
      <c r="M66" s="12">
        <v>0</v>
      </c>
      <c r="N66" s="12">
        <v>0</v>
      </c>
    </row>
    <row r="67" spans="1:14" x14ac:dyDescent="0.25">
      <c r="A67" s="7" t="s">
        <v>78</v>
      </c>
      <c r="B67" s="12">
        <v>0</v>
      </c>
      <c r="C67" s="12">
        <v>0</v>
      </c>
      <c r="D67" s="12">
        <v>0</v>
      </c>
      <c r="E67" s="12">
        <v>0</v>
      </c>
      <c r="F67" s="12">
        <v>0</v>
      </c>
      <c r="G67" s="12">
        <v>0</v>
      </c>
      <c r="H67" s="12">
        <v>0</v>
      </c>
      <c r="I67" s="12">
        <v>0</v>
      </c>
      <c r="J67" s="12">
        <v>0</v>
      </c>
      <c r="K67" s="12">
        <v>0</v>
      </c>
      <c r="L67" s="12">
        <v>0</v>
      </c>
      <c r="M67" s="12">
        <v>0</v>
      </c>
      <c r="N67" s="12">
        <v>0</v>
      </c>
    </row>
    <row r="68" spans="1:14" x14ac:dyDescent="0.25">
      <c r="A68" s="7" t="s">
        <v>79</v>
      </c>
      <c r="B68" s="12">
        <v>0</v>
      </c>
      <c r="C68" s="12">
        <v>0</v>
      </c>
      <c r="D68" s="12">
        <v>0</v>
      </c>
      <c r="E68" s="12">
        <v>0</v>
      </c>
      <c r="F68" s="12">
        <v>0</v>
      </c>
      <c r="G68" s="12">
        <v>0</v>
      </c>
      <c r="H68" s="12">
        <v>0</v>
      </c>
      <c r="I68" s="12">
        <v>0</v>
      </c>
      <c r="J68" s="12">
        <v>0</v>
      </c>
      <c r="K68" s="12">
        <v>0</v>
      </c>
      <c r="L68" s="12">
        <v>0</v>
      </c>
      <c r="M68" s="12">
        <v>0</v>
      </c>
      <c r="N68" s="12">
        <v>0</v>
      </c>
    </row>
    <row r="69" spans="1:14" s="6" customFormat="1" x14ac:dyDescent="0.25">
      <c r="A69" s="8" t="s">
        <v>80</v>
      </c>
      <c r="B69" s="14">
        <f>B70+B71+B72+B73+B74+B75+B76</f>
        <v>3500000</v>
      </c>
      <c r="C69" s="14">
        <f t="shared" ref="C69:M69" si="9">C70+C71+C72+C73+C74+C75+C76</f>
        <v>0</v>
      </c>
      <c r="D69" s="14">
        <f t="shared" si="9"/>
        <v>0</v>
      </c>
      <c r="E69" s="14">
        <f t="shared" si="9"/>
        <v>0</v>
      </c>
      <c r="F69" s="14">
        <f t="shared" si="9"/>
        <v>0</v>
      </c>
      <c r="G69" s="14">
        <f t="shared" si="9"/>
        <v>0</v>
      </c>
      <c r="H69" s="14">
        <f t="shared" si="9"/>
        <v>0</v>
      </c>
      <c r="I69" s="14">
        <f t="shared" si="9"/>
        <v>0</v>
      </c>
      <c r="J69" s="14">
        <f t="shared" si="9"/>
        <v>0</v>
      </c>
      <c r="K69" s="14">
        <f t="shared" si="9"/>
        <v>0</v>
      </c>
      <c r="L69" s="14">
        <f t="shared" si="9"/>
        <v>0</v>
      </c>
      <c r="M69" s="14">
        <f t="shared" si="9"/>
        <v>0</v>
      </c>
      <c r="N69" s="14">
        <f>N70+N71+N72+N73+N74+N75+N76</f>
        <v>0</v>
      </c>
    </row>
    <row r="70" spans="1:14" x14ac:dyDescent="0.25">
      <c r="A70" s="7" t="s">
        <v>81</v>
      </c>
      <c r="B70" s="12">
        <v>0</v>
      </c>
      <c r="C70" s="12">
        <v>0</v>
      </c>
      <c r="D70" s="12">
        <v>0</v>
      </c>
      <c r="E70" s="12">
        <v>0</v>
      </c>
      <c r="F70" s="12">
        <v>0</v>
      </c>
      <c r="G70" s="12">
        <v>0</v>
      </c>
      <c r="H70" s="12">
        <v>0</v>
      </c>
      <c r="I70" s="12">
        <v>0</v>
      </c>
      <c r="J70" s="12">
        <v>0</v>
      </c>
      <c r="K70" s="12">
        <v>0</v>
      </c>
      <c r="L70" s="12">
        <v>0</v>
      </c>
      <c r="M70" s="12">
        <v>0</v>
      </c>
      <c r="N70" s="12"/>
    </row>
    <row r="71" spans="1:14" x14ac:dyDescent="0.25">
      <c r="A71" s="7" t="s">
        <v>82</v>
      </c>
      <c r="B71" s="12">
        <v>0</v>
      </c>
      <c r="C71" s="12">
        <v>0</v>
      </c>
      <c r="D71" s="12">
        <v>0</v>
      </c>
      <c r="E71" s="12">
        <v>0</v>
      </c>
      <c r="F71" s="12">
        <v>0</v>
      </c>
      <c r="G71" s="12">
        <v>0</v>
      </c>
      <c r="H71" s="12">
        <v>0</v>
      </c>
      <c r="I71" s="12">
        <v>0</v>
      </c>
      <c r="J71" s="12">
        <v>0</v>
      </c>
      <c r="K71" s="12">
        <v>0</v>
      </c>
      <c r="L71" s="12">
        <v>0</v>
      </c>
      <c r="M71" s="12">
        <v>0</v>
      </c>
      <c r="N71" s="12"/>
    </row>
    <row r="72" spans="1:14" x14ac:dyDescent="0.25">
      <c r="A72" s="7" t="s">
        <v>83</v>
      </c>
      <c r="B72" s="12">
        <v>0</v>
      </c>
      <c r="C72" s="12">
        <v>0</v>
      </c>
      <c r="D72" s="12">
        <v>0</v>
      </c>
      <c r="E72" s="12">
        <v>0</v>
      </c>
      <c r="F72" s="12">
        <v>0</v>
      </c>
      <c r="G72" s="12">
        <v>0</v>
      </c>
      <c r="H72" s="12">
        <v>0</v>
      </c>
      <c r="I72" s="12">
        <v>0</v>
      </c>
      <c r="J72" s="12">
        <v>0</v>
      </c>
      <c r="K72" s="12">
        <v>0</v>
      </c>
      <c r="L72" s="12">
        <v>0</v>
      </c>
      <c r="M72" s="12">
        <v>0</v>
      </c>
      <c r="N72" s="12"/>
    </row>
    <row r="73" spans="1:14" x14ac:dyDescent="0.25">
      <c r="A73" s="7" t="s">
        <v>84</v>
      </c>
      <c r="B73" s="12">
        <v>0</v>
      </c>
      <c r="C73" s="12">
        <v>0</v>
      </c>
      <c r="D73" s="12">
        <v>0</v>
      </c>
      <c r="E73" s="12">
        <v>0</v>
      </c>
      <c r="F73" s="12">
        <v>0</v>
      </c>
      <c r="G73" s="12">
        <v>0</v>
      </c>
      <c r="H73" s="12">
        <v>0</v>
      </c>
      <c r="I73" s="12">
        <v>0</v>
      </c>
      <c r="J73" s="12">
        <v>0</v>
      </c>
      <c r="K73" s="12">
        <v>0</v>
      </c>
      <c r="L73" s="12">
        <v>0</v>
      </c>
      <c r="M73" s="12">
        <v>0</v>
      </c>
      <c r="N73" s="12"/>
    </row>
    <row r="74" spans="1:14" x14ac:dyDescent="0.25">
      <c r="A74" s="7" t="s">
        <v>85</v>
      </c>
      <c r="B74" s="12">
        <v>0</v>
      </c>
      <c r="C74" s="12">
        <v>0</v>
      </c>
      <c r="D74" s="12">
        <v>0</v>
      </c>
      <c r="E74" s="12">
        <v>0</v>
      </c>
      <c r="F74" s="12">
        <v>0</v>
      </c>
      <c r="G74" s="12">
        <v>0</v>
      </c>
      <c r="H74" s="12">
        <v>0</v>
      </c>
      <c r="I74" s="12">
        <v>0</v>
      </c>
      <c r="J74" s="12">
        <v>0</v>
      </c>
      <c r="K74" s="12">
        <v>0</v>
      </c>
      <c r="L74" s="12">
        <v>0</v>
      </c>
      <c r="M74" s="12">
        <v>0</v>
      </c>
      <c r="N74" s="12"/>
    </row>
    <row r="75" spans="1:14" x14ac:dyDescent="0.25">
      <c r="A75" s="7" t="s">
        <v>86</v>
      </c>
      <c r="B75" s="12">
        <v>0</v>
      </c>
      <c r="C75" s="12">
        <v>0</v>
      </c>
      <c r="D75" s="12">
        <v>0</v>
      </c>
      <c r="E75" s="12">
        <v>0</v>
      </c>
      <c r="F75" s="12">
        <v>0</v>
      </c>
      <c r="G75" s="12">
        <v>0</v>
      </c>
      <c r="H75" s="12">
        <v>0</v>
      </c>
      <c r="I75" s="12">
        <v>0</v>
      </c>
      <c r="J75" s="12">
        <v>0</v>
      </c>
      <c r="K75" s="12">
        <v>0</v>
      </c>
      <c r="L75" s="12">
        <v>0</v>
      </c>
      <c r="M75" s="12">
        <v>0</v>
      </c>
      <c r="N75" s="12"/>
    </row>
    <row r="76" spans="1:14" s="6" customFormat="1" ht="15.75" thickBot="1" x14ac:dyDescent="0.3">
      <c r="A76" s="9" t="s">
        <v>87</v>
      </c>
      <c r="B76" s="10">
        <v>3500000</v>
      </c>
      <c r="C76" s="12">
        <v>0</v>
      </c>
      <c r="D76" s="12">
        <v>0</v>
      </c>
      <c r="E76" s="12">
        <v>0</v>
      </c>
      <c r="F76" s="12">
        <v>0</v>
      </c>
      <c r="G76" s="12">
        <v>0</v>
      </c>
      <c r="H76" s="12">
        <v>0</v>
      </c>
      <c r="I76" s="12">
        <v>0</v>
      </c>
      <c r="J76" s="12">
        <v>0</v>
      </c>
      <c r="K76" s="12">
        <v>0</v>
      </c>
      <c r="L76" s="12">
        <v>0</v>
      </c>
      <c r="M76" s="12">
        <v>0</v>
      </c>
      <c r="N76" s="12"/>
    </row>
  </sheetData>
  <mergeCells count="2">
    <mergeCell ref="A1:N1"/>
    <mergeCell ref="A2:N2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calendario base mensual egresos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2016-09-14T15:19:08Z</dcterms:created>
  <dcterms:modified xsi:type="dcterms:W3CDTF">2017-08-24T18:50:50Z</dcterms:modified>
</cp:coreProperties>
</file>